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35 Alley, Road, Waterline Pjt South of 2nd btw Woodlawn and Greenwood 841201.02\Webpage Documents\"/>
    </mc:Choice>
  </mc:AlternateContent>
  <xr:revisionPtr revIDLastSave="0" documentId="13_ncr:1_{65D8BA0A-6C95-415A-ADC2-1D0802D00192}" xr6:coauthVersionLast="36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tal Project Estimate" sheetId="1" r:id="rId1"/>
    <sheet name="QTO" sheetId="6" state="hidden" r:id="rId2"/>
  </sheets>
  <definedNames>
    <definedName name="_xlnm.Print_Area" localSheetId="0">'Total Project Estimate'!$A$1:$J$34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5" i="1"/>
  <c r="F6" i="1"/>
  <c r="F7" i="1"/>
  <c r="F8" i="1"/>
  <c r="F30" i="1" l="1"/>
  <c r="F28" i="1"/>
  <c r="F27" i="1"/>
  <c r="F23" i="1"/>
  <c r="F22" i="1"/>
  <c r="E9" i="6"/>
  <c r="F13" i="1" l="1"/>
  <c r="F12" i="1"/>
  <c r="E5" i="6"/>
  <c r="E7" i="6"/>
  <c r="E4" i="6"/>
  <c r="E2" i="6"/>
  <c r="E3" i="6"/>
  <c r="E6" i="6"/>
  <c r="C3" i="6"/>
  <c r="F31" i="1" l="1"/>
  <c r="F9" i="1" l="1"/>
  <c r="F16" i="1" l="1"/>
  <c r="F17" i="1"/>
  <c r="F18" i="1"/>
  <c r="F19" i="1"/>
  <c r="F20" i="1"/>
  <c r="F21" i="1"/>
  <c r="F24" i="1"/>
  <c r="F25" i="1"/>
  <c r="F26" i="1"/>
  <c r="F10" i="1" l="1"/>
  <c r="F11" i="1"/>
  <c r="F14" i="1"/>
  <c r="F15" i="1"/>
  <c r="F32" i="1" l="1"/>
</calcChain>
</file>

<file path=xl/sharedStrings.xml><?xml version="1.0" encoding="utf-8"?>
<sst xmlns="http://schemas.openxmlformats.org/spreadsheetml/2006/main" count="102" uniqueCount="57">
  <si>
    <t>Item</t>
  </si>
  <si>
    <t>Description</t>
  </si>
  <si>
    <t>Quantity</t>
  </si>
  <si>
    <t>Units</t>
  </si>
  <si>
    <t>Unit Cost</t>
  </si>
  <si>
    <t>Total Cost</t>
  </si>
  <si>
    <t xml:space="preserve"> </t>
  </si>
  <si>
    <t>SY</t>
  </si>
  <si>
    <t>CY</t>
  </si>
  <si>
    <t>LF</t>
  </si>
  <si>
    <t>LS</t>
  </si>
  <si>
    <t>VF</t>
  </si>
  <si>
    <t>Alley Concrete</t>
  </si>
  <si>
    <t>W"</t>
  </si>
  <si>
    <t>L'</t>
  </si>
  <si>
    <t xml:space="preserve"> B'</t>
  </si>
  <si>
    <t>QTY</t>
  </si>
  <si>
    <t>Approach Concrete</t>
  </si>
  <si>
    <t>Curb &amp; Gutter</t>
  </si>
  <si>
    <t>Sidewalk</t>
  </si>
  <si>
    <t>SF</t>
  </si>
  <si>
    <t>Removal</t>
  </si>
  <si>
    <t>Retaing Wall</t>
  </si>
  <si>
    <t>2" Asphalt + 7" Concrete</t>
  </si>
  <si>
    <t>Bid Total =</t>
  </si>
  <si>
    <t>Cell to be filled out by Contractor</t>
  </si>
  <si>
    <t xml:space="preserve">Contractor: </t>
  </si>
  <si>
    <t>ALLEY REPAIR SOUTH OF 2ND STREET BETWEEN WOODLAWN AVE AND GREENWOOD AVE</t>
  </si>
  <si>
    <t>City of Topeka Project No. 841201.02, 281250.18, &amp; 291128.10</t>
  </si>
  <si>
    <t>CONTRACTOR CONSTRUCTION STAKING</t>
  </si>
  <si>
    <t>TRAFFIC CONTROL</t>
  </si>
  <si>
    <t>EROSION CONTROL</t>
  </si>
  <si>
    <t>PAVEMENT REMOVAL</t>
  </si>
  <si>
    <t>EXCAVATION AND EMBANKMENT</t>
  </si>
  <si>
    <t>6" CONCRETE DRIVEWAY (RESIDENTIAL)</t>
  </si>
  <si>
    <t>7" REINFORCED CONCRETE PAVEMENT</t>
  </si>
  <si>
    <t>8" NON-REINFORCED CONCRETE PAVEMENT</t>
  </si>
  <si>
    <t>BRICK PAVEMENT (STREET)</t>
  </si>
  <si>
    <t>COMBINED CURB AND GUTTER, TYPE IV</t>
  </si>
  <si>
    <t>4" CONCRETE SIDEWALK</t>
  </si>
  <si>
    <t>10" PVC WATERLINE, PC 235</t>
  </si>
  <si>
    <t>EA</t>
  </si>
  <si>
    <t>10" SWIVEL X SOLID ADAPTER</t>
  </si>
  <si>
    <t>10" RESTRAINED COUPLING</t>
  </si>
  <si>
    <t>10" GATE VALVE AND BOX</t>
  </si>
  <si>
    <t>10" THRUST COLLAR ON EXISTING</t>
  </si>
  <si>
    <t>8" SANITARY SEWER (PVC)</t>
  </si>
  <si>
    <t>SERVICE (WYE) CONNECTION</t>
  </si>
  <si>
    <t>4 FT. DIA. STANDARD MANHOLE, TYPE I (0'-6')</t>
  </si>
  <si>
    <t>4 FT. DIA. ADDITIONAL DEPTH FOR STD. MANHOLE, TYPE I</t>
  </si>
  <si>
    <t>BYPASS PUMPING</t>
  </si>
  <si>
    <t>FERNCO ECCENTRIC REDUCER</t>
  </si>
  <si>
    <t>REMOVE AND REPLACE 7" REINFORCED CONCRETE PAVEMENT</t>
  </si>
  <si>
    <t>MAKE CONNECTION TO EXISTING 10" CI WATERLINE; STA. 30+05</t>
  </si>
  <si>
    <t>MAKE CONNECTION TO EXISTING 10" CI WATERLINE; STA. 30+59</t>
  </si>
  <si>
    <t>10" TEMPORARY RESTRAINED CAP ON EXISTING 10" CI WATERLINE</t>
  </si>
  <si>
    <t>CCTV INSPECTION OF SANITARY SEWER PIPES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</si>
</sst>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43" fontId="0" fillId="0" borderId="0" xfId="1" applyFont="1"/>
    <xf numFmtId="8" fontId="0" fillId="0" borderId="0" xfId="0" applyNumberFormat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0" fillId="0" borderId="7" xfId="0" applyNumberFormat="1" applyBorder="1"/>
    <xf numFmtId="0" fontId="0" fillId="2" borderId="8" xfId="0" applyFill="1" applyBorder="1"/>
    <xf numFmtId="0" fontId="4" fillId="0" borderId="0" xfId="0" applyFont="1"/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0" fillId="2" borderId="9" xfId="0" applyNumberFormat="1" applyFill="1" applyBorder="1"/>
    <xf numFmtId="44" fontId="0" fillId="0" borderId="11" xfId="0" applyNumberFormat="1" applyBorder="1"/>
    <xf numFmtId="44" fontId="0" fillId="2" borderId="8" xfId="0" applyNumberFormat="1" applyFill="1" applyBorder="1"/>
    <xf numFmtId="44" fontId="0" fillId="0" borderId="13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selection activeCell="A3" sqref="A3:F3"/>
    </sheetView>
  </sheetViews>
  <sheetFormatPr defaultRowHeight="15"/>
  <cols>
    <col min="2" max="2" width="59.42578125" bestFit="1" customWidth="1"/>
    <col min="4" max="4" width="10.28515625" customWidth="1"/>
    <col min="5" max="6" width="18.28515625" customWidth="1"/>
    <col min="7" max="7" width="9.85546875" bestFit="1" customWidth="1"/>
    <col min="8" max="8" width="12.85546875" customWidth="1"/>
    <col min="9" max="9" width="9.85546875" bestFit="1" customWidth="1"/>
    <col min="10" max="10" width="12.7109375" customWidth="1"/>
  </cols>
  <sheetData>
    <row r="1" spans="1:10" ht="27.75" customHeight="1">
      <c r="A1" s="24" t="s">
        <v>27</v>
      </c>
      <c r="B1" s="25"/>
      <c r="C1" s="25"/>
      <c r="D1" s="25"/>
      <c r="E1" s="25"/>
      <c r="F1" s="26"/>
      <c r="G1" s="1"/>
      <c r="H1" s="1"/>
    </row>
    <row r="2" spans="1:10" ht="15.75" thickBot="1">
      <c r="A2" s="27" t="s">
        <v>28</v>
      </c>
      <c r="B2" s="28"/>
      <c r="C2" s="28"/>
      <c r="D2" s="28"/>
      <c r="E2" s="28"/>
      <c r="F2" s="29"/>
    </row>
    <row r="3" spans="1:10" ht="15.75" thickBot="1">
      <c r="A3" s="21" t="s">
        <v>26</v>
      </c>
      <c r="B3" s="22"/>
      <c r="C3" s="22"/>
      <c r="D3" s="22"/>
      <c r="E3" s="22"/>
      <c r="F3" s="23"/>
    </row>
    <row r="4" spans="1:10" ht="15.75" thickBot="1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5" t="s">
        <v>5</v>
      </c>
      <c r="G4" t="s">
        <v>6</v>
      </c>
      <c r="H4" t="s">
        <v>6</v>
      </c>
      <c r="I4" t="s">
        <v>6</v>
      </c>
      <c r="J4" t="s">
        <v>6</v>
      </c>
    </row>
    <row r="5" spans="1:10">
      <c r="A5" s="9">
        <v>1</v>
      </c>
      <c r="B5" s="10" t="s">
        <v>29</v>
      </c>
      <c r="C5" s="11">
        <v>1</v>
      </c>
      <c r="D5" s="12" t="s">
        <v>10</v>
      </c>
      <c r="E5" s="30">
        <v>0</v>
      </c>
      <c r="F5" s="31">
        <f t="shared" ref="F5:F7" si="0">C5*E5</f>
        <v>0</v>
      </c>
      <c r="G5" t="s">
        <v>6</v>
      </c>
      <c r="H5" t="s">
        <v>6</v>
      </c>
      <c r="I5" t="s">
        <v>6</v>
      </c>
      <c r="J5" t="s">
        <v>6</v>
      </c>
    </row>
    <row r="6" spans="1:10">
      <c r="A6" s="8">
        <v>2</v>
      </c>
      <c r="B6" s="6" t="s">
        <v>30</v>
      </c>
      <c r="C6" s="7">
        <v>1</v>
      </c>
      <c r="D6" s="5" t="s">
        <v>10</v>
      </c>
      <c r="E6" s="32">
        <v>0</v>
      </c>
      <c r="F6" s="33">
        <f t="shared" si="0"/>
        <v>0</v>
      </c>
      <c r="G6" t="s">
        <v>6</v>
      </c>
      <c r="H6" t="s">
        <v>6</v>
      </c>
      <c r="I6" t="s">
        <v>6</v>
      </c>
      <c r="J6" t="s">
        <v>6</v>
      </c>
    </row>
    <row r="7" spans="1:10">
      <c r="A7" s="8">
        <v>3</v>
      </c>
      <c r="B7" s="6" t="s">
        <v>31</v>
      </c>
      <c r="C7" s="7">
        <v>1</v>
      </c>
      <c r="D7" s="5" t="s">
        <v>10</v>
      </c>
      <c r="E7" s="32">
        <v>0</v>
      </c>
      <c r="F7" s="33">
        <f t="shared" si="0"/>
        <v>0</v>
      </c>
    </row>
    <row r="8" spans="1:10">
      <c r="A8" s="8">
        <v>4</v>
      </c>
      <c r="B8" s="6" t="s">
        <v>32</v>
      </c>
      <c r="C8" s="7">
        <v>1283</v>
      </c>
      <c r="D8" s="5" t="s">
        <v>7</v>
      </c>
      <c r="E8" s="32">
        <v>0</v>
      </c>
      <c r="F8" s="33">
        <f t="shared" ref="F8:F9" si="1">C8*E8</f>
        <v>0</v>
      </c>
    </row>
    <row r="9" spans="1:10">
      <c r="A9" s="8">
        <v>5</v>
      </c>
      <c r="B9" s="6" t="s">
        <v>33</v>
      </c>
      <c r="C9" s="7">
        <v>40</v>
      </c>
      <c r="D9" s="5" t="s">
        <v>8</v>
      </c>
      <c r="E9" s="32">
        <v>0</v>
      </c>
      <c r="F9" s="33">
        <f t="shared" si="1"/>
        <v>0</v>
      </c>
    </row>
    <row r="10" spans="1:10">
      <c r="A10" s="8">
        <v>6</v>
      </c>
      <c r="B10" s="6" t="s">
        <v>34</v>
      </c>
      <c r="C10" s="7">
        <v>633</v>
      </c>
      <c r="D10" s="5" t="s">
        <v>20</v>
      </c>
      <c r="E10" s="32">
        <v>0</v>
      </c>
      <c r="F10" s="33">
        <f t="shared" ref="F10" si="2">C10*E10</f>
        <v>0</v>
      </c>
    </row>
    <row r="11" spans="1:10">
      <c r="A11" s="8">
        <v>7</v>
      </c>
      <c r="B11" s="6" t="s">
        <v>35</v>
      </c>
      <c r="C11" s="7">
        <v>980</v>
      </c>
      <c r="D11" s="5" t="s">
        <v>7</v>
      </c>
      <c r="E11" s="32">
        <v>0</v>
      </c>
      <c r="F11" s="33">
        <f t="shared" ref="F11:F13" si="3">C11*E11</f>
        <v>0</v>
      </c>
    </row>
    <row r="12" spans="1:10">
      <c r="A12" s="8">
        <v>8</v>
      </c>
      <c r="B12" s="6" t="s">
        <v>36</v>
      </c>
      <c r="C12" s="7">
        <v>60</v>
      </c>
      <c r="D12" s="5" t="s">
        <v>7</v>
      </c>
      <c r="E12" s="32">
        <v>0</v>
      </c>
      <c r="F12" s="33">
        <f t="shared" si="3"/>
        <v>0</v>
      </c>
    </row>
    <row r="13" spans="1:10">
      <c r="A13" s="8">
        <v>9</v>
      </c>
      <c r="B13" s="6" t="s">
        <v>37</v>
      </c>
      <c r="C13" s="7">
        <v>113</v>
      </c>
      <c r="D13" s="5" t="s">
        <v>7</v>
      </c>
      <c r="E13" s="32">
        <v>0</v>
      </c>
      <c r="F13" s="33">
        <f t="shared" si="3"/>
        <v>0</v>
      </c>
    </row>
    <row r="14" spans="1:10">
      <c r="A14" s="8">
        <v>10</v>
      </c>
      <c r="B14" s="6" t="s">
        <v>38</v>
      </c>
      <c r="C14" s="7">
        <v>111</v>
      </c>
      <c r="D14" s="5" t="s">
        <v>9</v>
      </c>
      <c r="E14" s="32">
        <v>0</v>
      </c>
      <c r="F14" s="33">
        <f t="shared" ref="F14" si="4">C14*E14</f>
        <v>0</v>
      </c>
    </row>
    <row r="15" spans="1:10">
      <c r="A15" s="8">
        <v>11</v>
      </c>
      <c r="B15" s="6" t="s">
        <v>39</v>
      </c>
      <c r="C15" s="7">
        <v>256</v>
      </c>
      <c r="D15" s="5" t="s">
        <v>20</v>
      </c>
      <c r="E15" s="32">
        <v>0</v>
      </c>
      <c r="F15" s="33">
        <f t="shared" ref="F15:F31" si="5">C15*E15</f>
        <v>0</v>
      </c>
    </row>
    <row r="16" spans="1:10">
      <c r="A16" s="8">
        <v>12</v>
      </c>
      <c r="B16" s="6" t="s">
        <v>40</v>
      </c>
      <c r="C16" s="7">
        <v>54</v>
      </c>
      <c r="D16" s="5" t="s">
        <v>9</v>
      </c>
      <c r="E16" s="32">
        <v>0</v>
      </c>
      <c r="F16" s="33">
        <f t="shared" si="5"/>
        <v>0</v>
      </c>
      <c r="H16" t="s">
        <v>6</v>
      </c>
      <c r="I16" t="s">
        <v>6</v>
      </c>
    </row>
    <row r="17" spans="1:10">
      <c r="A17" s="8">
        <v>13</v>
      </c>
      <c r="B17" s="6" t="s">
        <v>42</v>
      </c>
      <c r="C17" s="7">
        <v>1</v>
      </c>
      <c r="D17" s="5" t="s">
        <v>41</v>
      </c>
      <c r="E17" s="32">
        <v>0</v>
      </c>
      <c r="F17" s="33">
        <f t="shared" si="5"/>
        <v>0</v>
      </c>
      <c r="J17" t="s">
        <v>6</v>
      </c>
    </row>
    <row r="18" spans="1:10">
      <c r="A18" s="8">
        <v>14</v>
      </c>
      <c r="B18" s="6" t="s">
        <v>43</v>
      </c>
      <c r="C18" s="7">
        <v>2</v>
      </c>
      <c r="D18" s="5" t="s">
        <v>41</v>
      </c>
      <c r="E18" s="32">
        <v>0</v>
      </c>
      <c r="F18" s="33">
        <f t="shared" si="5"/>
        <v>0</v>
      </c>
    </row>
    <row r="19" spans="1:10">
      <c r="A19" s="8">
        <v>15</v>
      </c>
      <c r="B19" s="6" t="s">
        <v>44</v>
      </c>
      <c r="C19" s="7">
        <v>1</v>
      </c>
      <c r="D19" s="5" t="s">
        <v>41</v>
      </c>
      <c r="E19" s="32">
        <v>0</v>
      </c>
      <c r="F19" s="33">
        <f t="shared" si="5"/>
        <v>0</v>
      </c>
    </row>
    <row r="20" spans="1:10">
      <c r="A20" s="8">
        <v>16</v>
      </c>
      <c r="B20" s="6" t="s">
        <v>45</v>
      </c>
      <c r="C20" s="7">
        <v>2</v>
      </c>
      <c r="D20" s="5" t="s">
        <v>41</v>
      </c>
      <c r="E20" s="32">
        <v>0</v>
      </c>
      <c r="F20" s="33">
        <f t="shared" si="5"/>
        <v>0</v>
      </c>
    </row>
    <row r="21" spans="1:10">
      <c r="A21" s="8">
        <v>17</v>
      </c>
      <c r="B21" s="6" t="s">
        <v>53</v>
      </c>
      <c r="C21" s="7">
        <v>1</v>
      </c>
      <c r="D21" s="5" t="s">
        <v>41</v>
      </c>
      <c r="E21" s="32">
        <v>0</v>
      </c>
      <c r="F21" s="33">
        <f t="shared" si="5"/>
        <v>0</v>
      </c>
    </row>
    <row r="22" spans="1:10">
      <c r="A22" s="8">
        <v>18</v>
      </c>
      <c r="B22" s="6" t="s">
        <v>54</v>
      </c>
      <c r="C22" s="7">
        <v>1</v>
      </c>
      <c r="D22" s="5" t="s">
        <v>41</v>
      </c>
      <c r="E22" s="32">
        <v>0</v>
      </c>
      <c r="F22" s="33">
        <f>C22*E22</f>
        <v>0</v>
      </c>
    </row>
    <row r="23" spans="1:10">
      <c r="A23" s="8">
        <v>19</v>
      </c>
      <c r="B23" s="6" t="s">
        <v>55</v>
      </c>
      <c r="C23" s="7">
        <v>2</v>
      </c>
      <c r="D23" s="5" t="s">
        <v>41</v>
      </c>
      <c r="E23" s="32">
        <v>0</v>
      </c>
      <c r="F23" s="33">
        <f t="shared" ref="F23" si="6">C23*E23</f>
        <v>0</v>
      </c>
    </row>
    <row r="24" spans="1:10">
      <c r="A24" s="8">
        <v>20</v>
      </c>
      <c r="B24" s="6" t="s">
        <v>46</v>
      </c>
      <c r="C24" s="7">
        <v>545</v>
      </c>
      <c r="D24" s="5" t="s">
        <v>9</v>
      </c>
      <c r="E24" s="32">
        <v>0</v>
      </c>
      <c r="F24" s="33">
        <f t="shared" si="5"/>
        <v>0</v>
      </c>
    </row>
    <row r="25" spans="1:10">
      <c r="A25" s="8">
        <v>21</v>
      </c>
      <c r="B25" s="6" t="s">
        <v>47</v>
      </c>
      <c r="C25" s="7">
        <v>17</v>
      </c>
      <c r="D25" s="5" t="s">
        <v>41</v>
      </c>
      <c r="E25" s="32">
        <v>0</v>
      </c>
      <c r="F25" s="33">
        <f t="shared" si="5"/>
        <v>0</v>
      </c>
      <c r="H25" t="s">
        <v>6</v>
      </c>
      <c r="I25" t="s">
        <v>6</v>
      </c>
    </row>
    <row r="26" spans="1:10">
      <c r="A26" s="8">
        <v>22</v>
      </c>
      <c r="B26" s="6" t="s">
        <v>48</v>
      </c>
      <c r="C26" s="7">
        <v>3</v>
      </c>
      <c r="D26" s="5" t="s">
        <v>41</v>
      </c>
      <c r="E26" s="32">
        <v>0</v>
      </c>
      <c r="F26" s="33">
        <f t="shared" si="5"/>
        <v>0</v>
      </c>
    </row>
    <row r="27" spans="1:10">
      <c r="A27" s="8">
        <v>23</v>
      </c>
      <c r="B27" s="6" t="s">
        <v>49</v>
      </c>
      <c r="C27" s="7">
        <v>9</v>
      </c>
      <c r="D27" s="5" t="s">
        <v>11</v>
      </c>
      <c r="E27" s="32">
        <v>0</v>
      </c>
      <c r="F27" s="33">
        <f t="shared" si="5"/>
        <v>0</v>
      </c>
    </row>
    <row r="28" spans="1:10">
      <c r="A28" s="8">
        <v>24</v>
      </c>
      <c r="B28" s="6" t="s">
        <v>50</v>
      </c>
      <c r="C28" s="7">
        <v>1</v>
      </c>
      <c r="D28" s="5" t="s">
        <v>10</v>
      </c>
      <c r="E28" s="32">
        <v>0</v>
      </c>
      <c r="F28" s="33">
        <f t="shared" si="5"/>
        <v>0</v>
      </c>
    </row>
    <row r="29" spans="1:10">
      <c r="A29" s="8">
        <v>25</v>
      </c>
      <c r="B29" s="6" t="s">
        <v>51</v>
      </c>
      <c r="C29" s="7">
        <v>1</v>
      </c>
      <c r="D29" s="5" t="s">
        <v>41</v>
      </c>
      <c r="E29" s="32">
        <v>0</v>
      </c>
      <c r="F29" s="33">
        <f t="shared" si="5"/>
        <v>0</v>
      </c>
    </row>
    <row r="30" spans="1:10">
      <c r="A30" s="8">
        <v>26</v>
      </c>
      <c r="B30" s="6" t="s">
        <v>52</v>
      </c>
      <c r="C30" s="7">
        <v>51</v>
      </c>
      <c r="D30" s="5" t="s">
        <v>7</v>
      </c>
      <c r="E30" s="32">
        <v>0</v>
      </c>
      <c r="F30" s="33">
        <f t="shared" si="5"/>
        <v>0</v>
      </c>
    </row>
    <row r="31" spans="1:10" ht="15.75" thickBot="1">
      <c r="A31" s="8">
        <v>27</v>
      </c>
      <c r="B31" s="6" t="s">
        <v>56</v>
      </c>
      <c r="C31" s="7">
        <v>545</v>
      </c>
      <c r="D31" s="5" t="s">
        <v>9</v>
      </c>
      <c r="E31" s="32">
        <v>0</v>
      </c>
      <c r="F31" s="33">
        <f t="shared" si="5"/>
        <v>0</v>
      </c>
    </row>
    <row r="32" spans="1:10" ht="15.75" thickBot="1">
      <c r="A32" s="19" t="s">
        <v>24</v>
      </c>
      <c r="B32" s="20"/>
      <c r="C32" s="20"/>
      <c r="D32" s="20"/>
      <c r="E32" s="20"/>
      <c r="F32" s="16">
        <f>SUM(F5:F31)</f>
        <v>0</v>
      </c>
      <c r="H32" t="s">
        <v>6</v>
      </c>
      <c r="I32" t="s">
        <v>6</v>
      </c>
    </row>
    <row r="34" spans="1:6">
      <c r="A34" s="17"/>
      <c r="B34" s="18" t="s">
        <v>25</v>
      </c>
      <c r="F34" s="4"/>
    </row>
  </sheetData>
  <mergeCells count="4">
    <mergeCell ref="A32:E32"/>
    <mergeCell ref="A3:F3"/>
    <mergeCell ref="A1:F1"/>
    <mergeCell ref="A2:F2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332D-9784-49BE-9B19-7DE3FCE9DF92}">
  <dimension ref="A1:F9"/>
  <sheetViews>
    <sheetView workbookViewId="0">
      <selection activeCell="E9" sqref="E9"/>
    </sheetView>
  </sheetViews>
  <sheetFormatPr defaultRowHeight="15"/>
  <cols>
    <col min="1" max="1" width="22.5703125" bestFit="1" customWidth="1"/>
  </cols>
  <sheetData>
    <row r="1" spans="1:6">
      <c r="B1" s="2" t="s">
        <v>14</v>
      </c>
      <c r="C1" s="2" t="s">
        <v>15</v>
      </c>
      <c r="D1" s="2" t="s">
        <v>13</v>
      </c>
      <c r="E1" s="2" t="s">
        <v>16</v>
      </c>
    </row>
    <row r="2" spans="1:6">
      <c r="A2" t="s">
        <v>12</v>
      </c>
      <c r="B2">
        <v>450</v>
      </c>
      <c r="C2">
        <v>16</v>
      </c>
      <c r="D2">
        <v>7</v>
      </c>
      <c r="E2" s="3">
        <f>ROUNDUP(((B2*C2)/9)*1.1,0)</f>
        <v>880</v>
      </c>
      <c r="F2" t="s">
        <v>7</v>
      </c>
    </row>
    <row r="3" spans="1:6">
      <c r="A3" t="s">
        <v>17</v>
      </c>
      <c r="B3">
        <v>14.7</v>
      </c>
      <c r="C3">
        <f>(16+30)/2</f>
        <v>23</v>
      </c>
      <c r="E3" s="3">
        <f>ROUNDUP(((345-(2*20))/9)*1.1,0)</f>
        <v>38</v>
      </c>
      <c r="F3" t="s">
        <v>7</v>
      </c>
    </row>
    <row r="4" spans="1:6">
      <c r="A4" t="s">
        <v>18</v>
      </c>
      <c r="B4">
        <v>36</v>
      </c>
      <c r="E4" s="3">
        <f>ROUNDUP(36*1.1,0)</f>
        <v>40</v>
      </c>
      <c r="F4" t="s">
        <v>9</v>
      </c>
    </row>
    <row r="5" spans="1:6">
      <c r="A5" t="s">
        <v>19</v>
      </c>
      <c r="B5">
        <v>11</v>
      </c>
      <c r="C5">
        <v>5</v>
      </c>
      <c r="E5" s="3">
        <f>ROUNDUP(B5*C5*1.1,0)</f>
        <v>61</v>
      </c>
      <c r="F5" t="s">
        <v>20</v>
      </c>
    </row>
    <row r="6" spans="1:6">
      <c r="A6" t="s">
        <v>21</v>
      </c>
      <c r="E6" s="3">
        <f>ROUNDUP((7700/9)*1.1,0)</f>
        <v>942</v>
      </c>
      <c r="F6" t="s">
        <v>7</v>
      </c>
    </row>
    <row r="7" spans="1:6">
      <c r="A7" t="s">
        <v>22</v>
      </c>
      <c r="B7">
        <v>165</v>
      </c>
      <c r="E7" s="3">
        <f>ROUNDUP(SUM(B7:D7)*1.1,0)</f>
        <v>182</v>
      </c>
      <c r="F7" t="s">
        <v>9</v>
      </c>
    </row>
    <row r="9" spans="1:6">
      <c r="A9" t="s">
        <v>23</v>
      </c>
      <c r="B9">
        <v>36</v>
      </c>
      <c r="C9">
        <v>12</v>
      </c>
      <c r="E9" s="3">
        <f>ROUNDUP(((B9*C9)/9)*1.1,0)</f>
        <v>53</v>
      </c>
      <c r="F9" t="s">
        <v>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Project Estimate</vt:lpstr>
      <vt:lpstr>QTO</vt:lpstr>
      <vt:lpstr>'Total Project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Lee. Holmes</dc:creator>
  <cp:lastModifiedBy>Randy A. Sanders</cp:lastModifiedBy>
  <cp:lastPrinted>2023-07-18T14:36:01Z</cp:lastPrinted>
  <dcterms:created xsi:type="dcterms:W3CDTF">2021-09-10T19:50:07Z</dcterms:created>
  <dcterms:modified xsi:type="dcterms:W3CDTF">2026-03-24T13:36:56Z</dcterms:modified>
</cp:coreProperties>
</file>